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3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P16" i="7" l="1"/>
  <c r="O16" i="7"/>
  <c r="N16" i="7"/>
  <c r="M16" i="7"/>
  <c r="L16" i="7"/>
  <c r="K16" i="7"/>
  <c r="J16" i="7"/>
  <c r="I16" i="7"/>
  <c r="H16" i="7"/>
  <c r="G16" i="7"/>
  <c r="F16" i="7"/>
  <c r="E16" i="7"/>
  <c r="C16" i="7"/>
  <c r="Q7" i="7"/>
  <c r="Q8" i="7"/>
  <c r="Q9" i="7"/>
  <c r="Q10" i="7"/>
  <c r="Q11" i="7"/>
  <c r="Q12" i="7"/>
  <c r="Q13" i="7"/>
  <c r="Q14" i="7"/>
  <c r="Q15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0" i="7" l="1"/>
  <c r="Q18" i="7"/>
  <c r="Q21" i="7"/>
  <c r="Q16" i="7"/>
  <c r="R9" i="7" s="1"/>
  <c r="R11" i="7" l="1"/>
  <c r="R7" i="7"/>
  <c r="R15" i="7"/>
  <c r="R13" i="7"/>
  <c r="R8" i="7"/>
  <c r="R10" i="7"/>
  <c r="R14" i="7"/>
  <c r="R12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Q37" i="7"/>
  <c r="R20" i="7" l="1"/>
  <c r="R18" i="7"/>
  <c r="R21" i="7"/>
  <c r="R17" i="7"/>
  <c r="R19" i="7"/>
  <c r="H39" i="7"/>
  <c r="D43" i="7"/>
  <c r="N39" i="7"/>
  <c r="J41" i="7"/>
  <c r="C42" i="7"/>
  <c r="L40" i="7"/>
  <c r="J43" i="7"/>
  <c r="N43" i="7"/>
  <c r="G43" i="7"/>
  <c r="L39" i="7"/>
  <c r="P38" i="7"/>
  <c r="J38" i="7"/>
  <c r="O40" i="7"/>
  <c r="K42" i="7"/>
  <c r="P43" i="7"/>
  <c r="F42" i="7"/>
  <c r="J42" i="7"/>
  <c r="M42" i="7"/>
  <c r="N41" i="7"/>
  <c r="C39" i="7"/>
  <c r="E40" i="7"/>
  <c r="P41" i="7"/>
  <c r="F40" i="7"/>
  <c r="G38" i="7"/>
  <c r="H38" i="7"/>
  <c r="I41" i="7"/>
  <c r="J40" i="7"/>
  <c r="K38" i="7"/>
  <c r="L38" i="7"/>
  <c r="P39" i="7"/>
  <c r="M41" i="7"/>
  <c r="M38" i="7"/>
  <c r="I40" i="7"/>
  <c r="O41" i="7"/>
  <c r="E43" i="7"/>
  <c r="F38" i="7"/>
  <c r="K40" i="7"/>
  <c r="C43" i="7"/>
  <c r="N38" i="7"/>
  <c r="O38" i="7"/>
  <c r="F43" i="7"/>
  <c r="H43" i="7"/>
  <c r="M40" i="7"/>
  <c r="D42" i="7"/>
  <c r="I43" i="7"/>
  <c r="I38" i="7"/>
  <c r="N40" i="7"/>
  <c r="E42" i="7"/>
  <c r="O43" i="7"/>
  <c r="F41" i="7"/>
  <c r="F39" i="7"/>
  <c r="P40" i="7"/>
  <c r="L42" i="7"/>
  <c r="Q39" i="7"/>
  <c r="C40" i="7"/>
  <c r="M43" i="7"/>
  <c r="I42" i="7"/>
  <c r="D38" i="7"/>
  <c r="I39" i="7"/>
  <c r="E41" i="7"/>
  <c r="G41" i="7"/>
  <c r="H41" i="7"/>
  <c r="D40" i="7"/>
  <c r="E38" i="7"/>
  <c r="J39" i="7"/>
  <c r="O39" i="7"/>
  <c r="N42" i="7"/>
  <c r="Q38" i="7"/>
  <c r="R30" i="7"/>
  <c r="R37" i="7"/>
  <c r="G40" i="7"/>
  <c r="K41" i="7"/>
  <c r="O42" i="7"/>
  <c r="D39" i="7"/>
  <c r="H40" i="7"/>
  <c r="L41" i="7"/>
  <c r="P42" i="7"/>
  <c r="E39" i="7"/>
  <c r="Q32" i="7"/>
  <c r="G39" i="7"/>
  <c r="Q36" i="7"/>
  <c r="Q43" i="7" s="1"/>
  <c r="K39" i="7"/>
  <c r="C38" i="7"/>
  <c r="M39" i="7"/>
  <c r="C41" i="7"/>
  <c r="G42" i="7"/>
  <c r="K43" i="7"/>
  <c r="D41" i="7"/>
  <c r="H42" i="7"/>
  <c r="L43" i="7"/>
  <c r="R35" i="7" l="1"/>
  <c r="R31" i="7"/>
  <c r="R33" i="7"/>
  <c r="R29" i="7"/>
  <c r="R34" i="7"/>
  <c r="R36" i="7"/>
  <c r="R43" i="7" s="1"/>
  <c r="Q42" i="7"/>
  <c r="Q41" i="7"/>
  <c r="Q40" i="7"/>
  <c r="R32" i="7"/>
  <c r="R39" i="7"/>
  <c r="R41" i="7" l="1"/>
  <c r="R40" i="7"/>
  <c r="R42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<sst xmlns="http://schemas.openxmlformats.org/spreadsheetml/2006/main" count="89" uniqueCount="43">
  <si>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</si>
  <si>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</si>
  <si>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</si>
  <si>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</si>
  <si>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</si>
  <si>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</si>
  <si>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</si>
  <si>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</si>
  <si>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</si>
  <si>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</si>
  <si>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</si>
  <si>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</si>
  <si>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</si>
  <si>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</si>
  <si>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</si>
  <si>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</si>
  <si>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</si>
  <si>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</si>
  <si>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</si>
  <si>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</si>
  <si>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</si>
  <si>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</si>
  <si>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</si>
  <si>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</si>
  <si>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</si>
  <si>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</si>
  <si>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</si>
  <si>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</si>
  <si>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</si>
  <si>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</si>
  <si>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</si>
  <si>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</si>
  <si>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</si>
  <si>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</si>
  <si>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</si>
  <si>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</si>
  <si>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</si>
  <si>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</si>
  <si>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</si>
  <si>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</si>
  <si>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</si>
  <si>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k 31.12.2022</t>
  </si>
  <si>
    <t>Ukončené případy dočasné pracovní neschopnosti za rok 2023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</si>
</sst>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\ yy"/>
    <numFmt numFmtId="165" formatCode="_-* #,##0_-;\-* #,##0_-;_-* &quot;-&quot;??_-;_-@_-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61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43" fontId="1" fillId="0" borderId="0" applyFont="0" applyFill="0" applyBorder="0" applyAlignment="0" applyProtection="0"/>
    <xf numFmtId="0" fontId="29" fillId="6" borderId="0" applyNumberFormat="0" applyBorder="0" applyAlignment="0" applyProtection="0"/>
  </cellStyleXfs>
  <cellXfs count="124">
    <xf numFmtId="0" fontId="0" fillId="0" borderId="0" xfId="0"/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2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1" fillId="0" borderId="1" xfId="8" applyFont="1" applyBorder="1">
      <alignment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3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4" fillId="0" borderId="30" xfId="8" applyNumberFormat="1" applyFont="1" applyBorder="1" applyAlignment="1" applyProtection="1">
      <alignment horizontal="right" vertical="center" indent="1"/>
      <protection locked="0"/>
    </xf>
    <xf numFmtId="3" fontId="24" fillId="0" borderId="0" xfId="8" applyNumberFormat="1" applyFont="1" applyBorder="1" applyAlignment="1" applyProtection="1">
      <alignment horizontal="center" vertical="center"/>
    </xf>
    <xf numFmtId="3" fontId="24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5" fillId="0" borderId="41" xfId="9" applyNumberFormat="1" applyFont="1" applyBorder="1" applyAlignment="1" applyProtection="1">
      <alignment horizontal="right" vertical="center" indent="1"/>
    </xf>
    <xf numFmtId="10" fontId="25" fillId="0" borderId="7" xfId="9" applyNumberFormat="1" applyFont="1" applyBorder="1" applyAlignment="1" applyProtection="1">
      <alignment horizontal="right" vertical="center" indent="1"/>
    </xf>
    <xf numFmtId="10" fontId="25" fillId="0" borderId="6" xfId="9" applyNumberFormat="1" applyFont="1" applyBorder="1" applyAlignment="1" applyProtection="1">
      <alignment horizontal="right" vertical="center" indent="1"/>
    </xf>
    <xf numFmtId="10" fontId="25" fillId="0" borderId="16" xfId="9" applyNumberFormat="1" applyFont="1" applyBorder="1" applyAlignment="1" applyProtection="1">
      <alignment horizontal="right" vertical="center" indent="1"/>
    </xf>
    <xf numFmtId="10" fontId="25" fillId="0" borderId="29" xfId="9" applyNumberFormat="1" applyFont="1" applyBorder="1" applyAlignment="1" applyProtection="1">
      <alignment horizontal="right" vertical="center" indent="1"/>
    </xf>
    <xf numFmtId="3" fontId="26" fillId="0" borderId="41" xfId="8" applyNumberFormat="1" applyFont="1" applyBorder="1" applyAlignment="1" applyProtection="1">
      <alignment horizontal="right" vertical="center" indent="1"/>
      <protection locked="0"/>
    </xf>
    <xf numFmtId="10" fontId="27" fillId="2" borderId="32" xfId="9" applyNumberFormat="1" applyFont="1" applyFill="1" applyBorder="1" applyAlignment="1" applyProtection="1">
      <alignment horizontal="right" vertical="center"/>
    </xf>
    <xf numFmtId="3" fontId="28" fillId="0" borderId="0" xfId="8" applyFont="1">
      <alignment vertical="center"/>
    </xf>
    <xf numFmtId="3" fontId="26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4" fillId="0" borderId="18" xfId="8" applyNumberFormat="1" applyFont="1" applyBorder="1" applyAlignment="1" applyProtection="1">
      <alignment horizontal="right" vertical="center" indent="1"/>
      <protection locked="0"/>
    </xf>
    <xf numFmtId="3" fontId="24" fillId="0" borderId="19" xfId="8" applyNumberFormat="1" applyFont="1" applyBorder="1" applyAlignment="1" applyProtection="1">
      <alignment horizontal="right" vertical="center" indent="1"/>
      <protection locked="0"/>
    </xf>
    <xf numFmtId="3" fontId="24" fillId="0" borderId="20" xfId="8" applyNumberFormat="1" applyFont="1" applyBorder="1" applyAlignment="1" applyProtection="1">
      <alignment horizontal="right" vertical="center" indent="1"/>
      <protection locked="0"/>
    </xf>
    <xf numFmtId="3" fontId="24" fillId="0" borderId="21" xfId="8" applyNumberFormat="1" applyFont="1" applyBorder="1" applyAlignment="1" applyProtection="1">
      <alignment horizontal="right" vertical="center" indent="1"/>
      <protection locked="0"/>
    </xf>
    <xf numFmtId="3" fontId="26" fillId="0" borderId="40" xfId="8" applyNumberFormat="1" applyFont="1" applyBorder="1" applyAlignment="1" applyProtection="1">
      <alignment horizontal="right" vertical="center" indent="1"/>
      <protection locked="0"/>
    </xf>
    <xf numFmtId="3" fontId="24" fillId="0" borderId="24" xfId="8" applyNumberFormat="1" applyFont="1" applyBorder="1" applyAlignment="1" applyProtection="1">
      <alignment horizontal="right" vertical="center" indent="1"/>
      <protection locked="0"/>
    </xf>
    <xf numFmtId="165" fontId="24" fillId="0" borderId="30" xfId="15" applyNumberFormat="1" applyFont="1" applyBorder="1" applyAlignment="1" applyProtection="1">
      <alignment horizontal="right" vertical="center" indent="1"/>
      <protection locked="0"/>
    </xf>
    <xf numFmtId="165" fontId="26" fillId="0" borderId="41" xfId="15" applyNumberFormat="1" applyFont="1" applyBorder="1" applyAlignment="1" applyProtection="1">
      <alignment horizontal="right" vertical="center" indent="1"/>
      <protection locked="0"/>
    </xf>
    <xf numFmtId="165" fontId="17" fillId="5" borderId="34" xfId="15" applyNumberFormat="1" applyFont="1" applyFill="1" applyBorder="1" applyAlignment="1">
      <alignment horizontal="right" vertical="center" wrapText="1"/>
    </xf>
    <xf numFmtId="165" fontId="17" fillId="5" borderId="38" xfId="15" applyNumberFormat="1" applyFont="1" applyFill="1" applyBorder="1" applyAlignment="1">
      <alignment horizontal="right" vertical="center" wrapText="1"/>
    </xf>
    <xf numFmtId="165" fontId="17" fillId="5" borderId="39" xfId="15" applyNumberFormat="1" applyFont="1" applyFill="1" applyBorder="1" applyAlignment="1">
      <alignment horizontal="right" vertical="center" wrapText="1"/>
    </xf>
    <xf numFmtId="165" fontId="17" fillId="5" borderId="32" xfId="15" applyNumberFormat="1" applyFont="1" applyFill="1" applyBorder="1" applyAlignment="1">
      <alignment horizontal="right" vertical="center" wrapText="1"/>
    </xf>
    <xf numFmtId="165" fontId="24" fillId="0" borderId="24" xfId="15" applyNumberFormat="1" applyFont="1" applyBorder="1" applyAlignment="1" applyProtection="1">
      <alignment horizontal="right" vertical="center" indent="1"/>
    </xf>
    <xf numFmtId="165" fontId="26" fillId="0" borderId="6" xfId="15" applyNumberFormat="1" applyFont="1" applyBorder="1" applyAlignment="1" applyProtection="1">
      <alignment horizontal="right" vertical="center" indent="1"/>
    </xf>
    <xf numFmtId="165" fontId="24" fillId="0" borderId="25" xfId="15" applyNumberFormat="1" applyFont="1" applyBorder="1" applyAlignment="1" applyProtection="1">
      <alignment horizontal="right" vertical="center" indent="1"/>
    </xf>
    <xf numFmtId="165" fontId="26" fillId="0" borderId="7" xfId="15" applyNumberFormat="1" applyFont="1" applyBorder="1" applyAlignment="1" applyProtection="1">
      <alignment horizontal="right" vertical="center" indent="1"/>
    </xf>
    <xf numFmtId="165" fontId="24" fillId="0" borderId="22" xfId="15" applyNumberFormat="1" applyFont="1" applyBorder="1" applyAlignment="1" applyProtection="1">
      <alignment horizontal="right" vertical="center" indent="1"/>
    </xf>
    <xf numFmtId="165" fontId="26" fillId="0" borderId="16" xfId="15" applyNumberFormat="1" applyFont="1" applyBorder="1" applyAlignment="1" applyProtection="1">
      <alignment horizontal="right" vertical="center" indent="1"/>
    </xf>
    <xf numFmtId="165" fontId="24" fillId="0" borderId="23" xfId="15" applyNumberFormat="1" applyFont="1" applyBorder="1" applyAlignment="1" applyProtection="1">
      <alignment horizontal="right" vertical="center" indent="1"/>
    </xf>
    <xf numFmtId="165" fontId="26" fillId="0" borderId="29" xfId="15" applyNumberFormat="1" applyFont="1" applyBorder="1" applyAlignment="1" applyProtection="1">
      <alignment horizontal="right" vertical="center" indent="1"/>
    </xf>
    <xf numFmtId="3" fontId="11" fillId="3" borderId="31" xfId="8" applyNumberFormat="1" applyFont="1" applyFill="1" applyBorder="1" applyAlignment="1" applyProtection="1">
      <alignment horizontal="right" vertical="center"/>
    </xf>
    <xf numFmtId="3" fontId="11" fillId="3" borderId="1" xfId="8" applyNumberFormat="1" applyFont="1" applyFill="1" applyBorder="1" applyAlignment="1" applyProtection="1">
      <alignment horizontal="right" vertical="center"/>
    </xf>
    <xf numFmtId="3" fontId="11" fillId="3" borderId="11" xfId="8" applyNumberFormat="1" applyFont="1" applyFill="1" applyBorder="1" applyAlignment="1" applyProtection="1">
      <alignment horizontal="right" vertical="center"/>
    </xf>
    <xf numFmtId="3" fontId="17" fillId="3" borderId="31" xfId="16" applyNumberFormat="1" applyFont="1" applyFill="1" applyBorder="1" applyAlignment="1" applyProtection="1">
      <alignment horizontal="right" vertical="center"/>
      <protection locked="0"/>
    </xf>
    <xf numFmtId="3" fontId="14" fillId="3" borderId="31" xfId="8" applyNumberFormat="1" applyFont="1" applyFill="1" applyBorder="1" applyAlignment="1" applyProtection="1">
      <alignment horizontal="right" vertical="center"/>
      <protection locked="0"/>
    </xf>
    <xf numFmtId="3" fontId="17" fillId="5" borderId="34" xfId="0" applyNumberFormat="1" applyFont="1" applyFill="1" applyBorder="1" applyAlignment="1">
      <alignment horizontal="right" vertical="center" wrapText="1"/>
    </xf>
    <xf numFmtId="3" fontId="17" fillId="5" borderId="38" xfId="0" applyNumberFormat="1" applyFont="1" applyFill="1" applyBorder="1" applyAlignment="1">
      <alignment horizontal="right" vertical="center" wrapText="1"/>
    </xf>
    <xf numFmtId="3" fontId="17" fillId="5" borderId="39" xfId="0" applyNumberFormat="1" applyFont="1" applyFill="1" applyBorder="1" applyAlignment="1">
      <alignment horizontal="right" vertical="center" wrapText="1"/>
    </xf>
    <xf numFmtId="3" fontId="17" fillId="5" borderId="32" xfId="0" applyNumberFormat="1" applyFont="1" applyFill="1" applyBorder="1" applyAlignment="1">
      <alignment horizontal="right" vertical="center" wrapText="1"/>
    </xf>
    <xf numFmtId="3" fontId="11" fillId="0" borderId="30" xfId="8" applyNumberFormat="1" applyFont="1" applyBorder="1" applyAlignment="1" applyProtection="1">
      <alignment horizontal="right" vertical="center"/>
    </xf>
    <xf numFmtId="3" fontId="11" fillId="0" borderId="36" xfId="8" applyNumberFormat="1" applyFont="1" applyBorder="1" applyAlignment="1" applyProtection="1">
      <alignment horizontal="right" vertical="center"/>
    </xf>
    <xf numFmtId="3" fontId="14" fillId="0" borderId="6" xfId="8" applyNumberFormat="1" applyFont="1" applyBorder="1" applyAlignment="1" applyProtection="1">
      <alignment horizontal="right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4" fillId="0" borderId="7" xfId="8" applyNumberFormat="1" applyFont="1" applyBorder="1" applyAlignment="1" applyProtection="1">
      <alignment horizontal="right" vertical="center"/>
    </xf>
    <xf numFmtId="3" fontId="11" fillId="0" borderId="22" xfId="8" applyNumberFormat="1" applyFont="1" applyBorder="1" applyAlignment="1" applyProtection="1">
      <alignment horizontal="right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4" fillId="0" borderId="16" xfId="8" applyNumberFormat="1" applyFont="1" applyBorder="1" applyAlignment="1" applyProtection="1">
      <alignment horizontal="right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28" xfId="8" applyNumberFormat="1" applyFont="1" applyBorder="1" applyAlignment="1" applyProtection="1">
      <alignment horizontal="right" vertical="center"/>
    </xf>
    <xf numFmtId="3" fontId="14" fillId="0" borderId="29" xfId="8" applyNumberFormat="1" applyFont="1" applyBorder="1" applyAlignment="1" applyProtection="1">
      <alignment horizontal="right" vertical="center"/>
    </xf>
    <xf numFmtId="49" fontId="15" fillId="4" borderId="46" xfId="14" applyFont="1" applyFill="1" applyBorder="1" applyAlignment="1" applyProtection="1">
      <alignment horizontal="center" vertical="center" wrapText="1"/>
    </xf>
    <xf numFmtId="49" fontId="15" fillId="4" borderId="32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49" xfId="14" applyFont="1" applyFill="1" applyBorder="1" applyAlignment="1" applyProtection="1">
      <alignment horizontal="center" vertical="center" wrapText="1"/>
    </xf>
    <xf numFmtId="49" fontId="15" fillId="4" borderId="38" xfId="14" applyFont="1" applyFill="1" applyBorder="1" applyAlignment="1" applyProtection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3" fontId="14" fillId="0" borderId="43" xfId="8" applyFont="1" applyBorder="1" applyAlignment="1" applyProtection="1">
      <alignment horizontal="center" vertical="center"/>
    </xf>
    <xf numFmtId="3" fontId="14" fillId="0" borderId="44" xfId="8" applyFont="1" applyBorder="1" applyAlignment="1" applyProtection="1">
      <alignment horizontal="center" vertical="center"/>
    </xf>
    <xf numFmtId="49" fontId="15" fillId="4" borderId="51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3" fontId="14" fillId="0" borderId="53" xfId="8" applyFont="1" applyBorder="1" applyAlignment="1" applyProtection="1">
      <alignment horizontal="center" vertical="center"/>
    </xf>
    <xf numFmtId="3" fontId="14" fillId="0" borderId="40" xfId="8" applyFont="1" applyBorder="1" applyAlignment="1" applyProtection="1">
      <alignment horizontal="center" vertical="center"/>
    </xf>
    <xf numFmtId="3" fontId="14" fillId="0" borderId="52" xfId="8" applyFont="1" applyBorder="1" applyAlignment="1" applyProtection="1">
      <alignment horizontal="right" vertical="center" indent="1"/>
    </xf>
    <xf numFmtId="3" fontId="14" fillId="0" borderId="42" xfId="8" applyFont="1" applyBorder="1" applyAlignment="1" applyProtection="1">
      <alignment horizontal="right" vertical="center" indent="1"/>
    </xf>
    <xf numFmtId="3" fontId="14" fillId="0" borderId="43" xfId="8" applyFont="1" applyBorder="1" applyAlignment="1" applyProtection="1">
      <alignment horizontal="right" vertical="center" indent="1"/>
    </xf>
    <xf numFmtId="3" fontId="14" fillId="0" borderId="44" xfId="8" applyFont="1" applyBorder="1" applyAlignment="1" applyProtection="1">
      <alignment horizontal="right" vertical="center" indent="1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45" xfId="14" applyFont="1" applyFill="1" applyBorder="1" applyAlignment="1" applyProtection="1">
      <alignment horizontal="center" vertical="center" wrapText="1"/>
    </xf>
    <xf numFmtId="49" fontId="15" fillId="4" borderId="50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41" xfId="14" applyFont="1" applyFill="1" applyBorder="1" applyAlignment="1" applyProtection="1">
      <alignment horizontal="center" vertical="center" wrapText="1"/>
    </xf>
    <xf numFmtId="3" fontId="14" fillId="0" borderId="37" xfId="8" applyFont="1" applyBorder="1" applyAlignment="1">
      <alignment horizontal="center" vertical="center" textRotation="90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4" xfId="8" applyFont="1" applyBorder="1" applyAlignment="1">
      <alignment horizontal="center" vertical="center" textRotation="90" wrapTex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7" fillId="5" borderId="15" xfId="0" applyNumberFormat="1" applyFont="1" applyFill="1" applyBorder="1" applyAlignment="1">
      <alignment horizontal="center" vertical="center" wrapText="1"/>
    </xf>
    <xf numFmtId="3" fontId="14" fillId="0" borderId="43" xfId="8" applyFont="1" applyBorder="1" applyAlignment="1" applyProtection="1">
      <alignment horizontal="center" vertical="center" wrapText="1"/>
    </xf>
    <xf numFmtId="3" fontId="14" fillId="0" borderId="44" xfId="8" applyFont="1" applyBorder="1" applyAlignment="1" applyProtection="1">
      <alignment horizontal="center" vertical="center" wrapText="1"/>
    </xf>
    <xf numFmtId="3" fontId="17" fillId="5" borderId="47" xfId="0" applyNumberFormat="1" applyFont="1" applyFill="1" applyBorder="1" applyAlignment="1">
      <alignment horizontal="center" vertical="center" wrapText="1"/>
    </xf>
    <xf numFmtId="3" fontId="17" fillId="5" borderId="48" xfId="0" applyNumberFormat="1" applyFont="1" applyFill="1" applyBorder="1" applyAlignment="1">
      <alignment horizontal="center" vertical="center" wrapText="1"/>
    </xf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</cellXfs>
  <cellStyles count="17">
    <cellStyle name="Čárka" xfId="15" builtinId="3"/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6" builtinId="26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0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1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2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6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80" zoomScaleNormal="80" zoomScaleSheetLayoutView="75" workbookViewId="0">
      <selection activeCell="S26" sqref="S26"/>
    </sheetView>
  </sheetViews>
  <sheetFormatPr defaultColWidth="8" defaultRowHeight="10.5" x14ac:dyDescent="0.2"/>
  <cols>
    <col min="1" max="1" width="5.7109375" style="16" customWidth="1"/>
    <col min="2" max="2" width="15.7109375" style="16" customWidth="1"/>
    <col min="3" max="4" width="11.7109375" style="16" customWidth="1"/>
    <col min="5" max="5" width="14.42578125" style="16" bestFit="1" customWidth="1"/>
    <col min="6" max="6" width="12.42578125" style="16" customWidth="1"/>
    <col min="7" max="8" width="11.7109375" style="16" customWidth="1"/>
    <col min="9" max="10" width="14.28515625" style="16" bestFit="1" customWidth="1"/>
    <col min="11" max="16" width="11.7109375" style="16" customWidth="1"/>
    <col min="17" max="17" width="13.7109375" style="27" customWidth="1"/>
    <col min="18" max="19" width="10.7109375" style="16" customWidth="1"/>
    <col min="20" max="16384" width="8" style="16"/>
  </cols>
  <sheetData>
    <row r="1" spans="1:19" ht="20.100000000000001" customHeight="1" x14ac:dyDescent="0.2">
      <c r="A1" s="93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9" ht="20.100000000000001" customHeight="1" x14ac:dyDescent="0.2">
      <c r="A2" s="93" t="s">
        <v>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9" ht="20.100000000000001" customHeight="1" thickBo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8"/>
    </row>
    <row r="4" spans="1:19" ht="20.100000000000001" customHeight="1" x14ac:dyDescent="0.2">
      <c r="A4" s="1"/>
      <c r="B4" s="5" t="s">
        <v>16</v>
      </c>
      <c r="C4" s="94" t="s">
        <v>20</v>
      </c>
      <c r="D4" s="94" t="s">
        <v>36</v>
      </c>
      <c r="E4" s="94" t="s">
        <v>27</v>
      </c>
      <c r="F4" s="94" t="s">
        <v>37</v>
      </c>
      <c r="G4" s="94" t="s">
        <v>18</v>
      </c>
      <c r="H4" s="94" t="s">
        <v>38</v>
      </c>
      <c r="I4" s="94" t="s">
        <v>28</v>
      </c>
      <c r="J4" s="94" t="s">
        <v>25</v>
      </c>
      <c r="K4" s="94" t="s">
        <v>17</v>
      </c>
      <c r="L4" s="94" t="s">
        <v>39</v>
      </c>
      <c r="M4" s="94" t="s">
        <v>40</v>
      </c>
      <c r="N4" s="94" t="s">
        <v>24</v>
      </c>
      <c r="O4" s="94" t="s">
        <v>21</v>
      </c>
      <c r="P4" s="100" t="s">
        <v>23</v>
      </c>
      <c r="Q4" s="91" t="s">
        <v>0</v>
      </c>
      <c r="R4" s="96" t="s">
        <v>1</v>
      </c>
    </row>
    <row r="5" spans="1:19" ht="20.100000000000001" customHeight="1" thickBot="1" x14ac:dyDescent="0.25">
      <c r="A5" s="3" t="s">
        <v>33</v>
      </c>
      <c r="B5" s="6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1"/>
      <c r="Q5" s="92"/>
      <c r="R5" s="97"/>
    </row>
    <row r="6" spans="1:19" ht="20.100000000000001" customHeight="1" x14ac:dyDescent="0.2">
      <c r="A6" s="102"/>
      <c r="B6" s="103"/>
      <c r="C6" s="50"/>
      <c r="D6" s="55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3"/>
      <c r="Q6" s="54"/>
      <c r="R6" s="39"/>
    </row>
    <row r="7" spans="1:19" ht="20.100000000000001" customHeight="1" x14ac:dyDescent="0.2">
      <c r="A7" s="98" t="s">
        <v>30</v>
      </c>
      <c r="B7" s="99"/>
      <c r="C7" s="70">
        <v>96382</v>
      </c>
      <c r="D7" s="71">
        <v>181406</v>
      </c>
      <c r="E7" s="71">
        <v>37444</v>
      </c>
      <c r="F7" s="71">
        <v>93021</v>
      </c>
      <c r="G7" s="71">
        <v>80695</v>
      </c>
      <c r="H7" s="71">
        <v>143676</v>
      </c>
      <c r="I7" s="71">
        <v>93514</v>
      </c>
      <c r="J7" s="71">
        <v>79719</v>
      </c>
      <c r="K7" s="71">
        <v>101327</v>
      </c>
      <c r="L7" s="71">
        <v>231482</v>
      </c>
      <c r="M7" s="71">
        <v>194749</v>
      </c>
      <c r="N7" s="71">
        <v>119913</v>
      </c>
      <c r="O7" s="71">
        <v>72806</v>
      </c>
      <c r="P7" s="72">
        <v>69822</v>
      </c>
      <c r="Q7" s="73">
        <f t="shared" ref="Q7:Q15" si="0">SUM(C7:P7)</f>
        <v>1595956</v>
      </c>
      <c r="R7" s="39">
        <f t="shared" ref="R7:R15" si="1">Q7/$Q$16</f>
        <v>0.63116665038612563</v>
      </c>
    </row>
    <row r="8" spans="1:19" ht="20.100000000000001" customHeight="1" x14ac:dyDescent="0.2">
      <c r="A8" s="98" t="s">
        <v>31</v>
      </c>
      <c r="B8" s="99"/>
      <c r="C8" s="70">
        <v>17001</v>
      </c>
      <c r="D8" s="71">
        <v>31794</v>
      </c>
      <c r="E8" s="71">
        <v>6908</v>
      </c>
      <c r="F8" s="71">
        <v>14694</v>
      </c>
      <c r="G8" s="71">
        <v>11745</v>
      </c>
      <c r="H8" s="71">
        <v>32416</v>
      </c>
      <c r="I8" s="71">
        <v>18212</v>
      </c>
      <c r="J8" s="71">
        <v>13545</v>
      </c>
      <c r="K8" s="71">
        <v>18081</v>
      </c>
      <c r="L8" s="71">
        <v>28351</v>
      </c>
      <c r="M8" s="71">
        <v>30744</v>
      </c>
      <c r="N8" s="71">
        <v>19088</v>
      </c>
      <c r="O8" s="71">
        <v>14506</v>
      </c>
      <c r="P8" s="72">
        <v>16344</v>
      </c>
      <c r="Q8" s="73">
        <f t="shared" si="0"/>
        <v>273429</v>
      </c>
      <c r="R8" s="39">
        <f t="shared" si="1"/>
        <v>0.10813535338595046</v>
      </c>
    </row>
    <row r="9" spans="1:19" ht="20.100000000000001" customHeight="1" x14ac:dyDescent="0.2">
      <c r="A9" s="98" t="s">
        <v>32</v>
      </c>
      <c r="B9" s="99"/>
      <c r="C9" s="70">
        <v>11071</v>
      </c>
      <c r="D9" s="71">
        <v>17155</v>
      </c>
      <c r="E9" s="71">
        <v>6320</v>
      </c>
      <c r="F9" s="71">
        <v>8877</v>
      </c>
      <c r="G9" s="71">
        <v>6276</v>
      </c>
      <c r="H9" s="71">
        <v>19810</v>
      </c>
      <c r="I9" s="71">
        <v>12163</v>
      </c>
      <c r="J9" s="71">
        <v>7641</v>
      </c>
      <c r="K9" s="71">
        <v>9271</v>
      </c>
      <c r="L9" s="71">
        <v>14383</v>
      </c>
      <c r="M9" s="71">
        <v>15762</v>
      </c>
      <c r="N9" s="71">
        <v>10849</v>
      </c>
      <c r="O9" s="71">
        <v>7624</v>
      </c>
      <c r="P9" s="72">
        <v>10932</v>
      </c>
      <c r="Q9" s="74">
        <f t="shared" si="0"/>
        <v>158134</v>
      </c>
      <c r="R9" s="39">
        <f t="shared" si="1"/>
        <v>6.2538633328337118E-2</v>
      </c>
    </row>
    <row r="10" spans="1:19" ht="20.100000000000001" customHeight="1" x14ac:dyDescent="0.2">
      <c r="A10" s="98" t="s">
        <v>5</v>
      </c>
      <c r="B10" s="99"/>
      <c r="C10" s="70">
        <v>13596</v>
      </c>
      <c r="D10" s="71">
        <v>23502</v>
      </c>
      <c r="E10" s="71">
        <v>4959</v>
      </c>
      <c r="F10" s="71">
        <v>11268</v>
      </c>
      <c r="G10" s="71">
        <v>8912</v>
      </c>
      <c r="H10" s="71">
        <v>28581</v>
      </c>
      <c r="I10" s="71">
        <v>14630</v>
      </c>
      <c r="J10" s="71">
        <v>11060</v>
      </c>
      <c r="K10" s="71">
        <v>12632</v>
      </c>
      <c r="L10" s="71">
        <v>19576</v>
      </c>
      <c r="M10" s="71">
        <v>20996</v>
      </c>
      <c r="N10" s="71">
        <v>15055</v>
      </c>
      <c r="O10" s="71">
        <v>11199</v>
      </c>
      <c r="P10" s="72">
        <v>14543</v>
      </c>
      <c r="Q10" s="74">
        <f t="shared" si="0"/>
        <v>210509</v>
      </c>
      <c r="R10" s="39">
        <f t="shared" si="1"/>
        <v>8.3251831758602943E-2</v>
      </c>
    </row>
    <row r="11" spans="1:19" ht="20.100000000000001" customHeight="1" x14ac:dyDescent="0.2">
      <c r="A11" s="98" t="s">
        <v>6</v>
      </c>
      <c r="B11" s="99"/>
      <c r="C11" s="70">
        <v>5872</v>
      </c>
      <c r="D11" s="71">
        <v>10396</v>
      </c>
      <c r="E11" s="71">
        <v>2043</v>
      </c>
      <c r="F11" s="71">
        <v>4783</v>
      </c>
      <c r="G11" s="71">
        <v>3977</v>
      </c>
      <c r="H11" s="71">
        <v>13554</v>
      </c>
      <c r="I11" s="71">
        <v>6648</v>
      </c>
      <c r="J11" s="71">
        <v>4660</v>
      </c>
      <c r="K11" s="71">
        <v>5299</v>
      </c>
      <c r="L11" s="71">
        <v>8034</v>
      </c>
      <c r="M11" s="71">
        <v>8527</v>
      </c>
      <c r="N11" s="71">
        <v>6390</v>
      </c>
      <c r="O11" s="71">
        <v>4961</v>
      </c>
      <c r="P11" s="72">
        <v>6621</v>
      </c>
      <c r="Q11" s="74">
        <f t="shared" si="0"/>
        <v>91765</v>
      </c>
      <c r="R11" s="39">
        <f t="shared" si="1"/>
        <v>3.6291105564741646E-2</v>
      </c>
    </row>
    <row r="12" spans="1:19" ht="20.100000000000001" customHeight="1" x14ac:dyDescent="0.2">
      <c r="A12" s="98" t="s">
        <v>7</v>
      </c>
      <c r="B12" s="99"/>
      <c r="C12" s="70">
        <v>6983</v>
      </c>
      <c r="D12" s="71">
        <v>12566</v>
      </c>
      <c r="E12" s="71">
        <v>2345</v>
      </c>
      <c r="F12" s="71">
        <v>5717</v>
      </c>
      <c r="G12" s="71">
        <v>4980</v>
      </c>
      <c r="H12" s="71">
        <v>16942</v>
      </c>
      <c r="I12" s="71">
        <v>7883</v>
      </c>
      <c r="J12" s="71">
        <v>5645</v>
      </c>
      <c r="K12" s="71">
        <v>6127</v>
      </c>
      <c r="L12" s="71">
        <v>9187</v>
      </c>
      <c r="M12" s="71">
        <v>9811</v>
      </c>
      <c r="N12" s="71">
        <v>7892</v>
      </c>
      <c r="O12" s="71">
        <v>5802</v>
      </c>
      <c r="P12" s="72">
        <v>7949</v>
      </c>
      <c r="Q12" s="74">
        <f t="shared" si="0"/>
        <v>109829</v>
      </c>
      <c r="R12" s="40">
        <f t="shared" si="1"/>
        <v>4.3435033325015096E-2</v>
      </c>
    </row>
    <row r="13" spans="1:19" ht="20.100000000000001" customHeight="1" x14ac:dyDescent="0.2">
      <c r="A13" s="98" t="s">
        <v>8</v>
      </c>
      <c r="B13" s="99"/>
      <c r="C13" s="70">
        <v>2544</v>
      </c>
      <c r="D13" s="71">
        <v>4482</v>
      </c>
      <c r="E13" s="71">
        <v>869</v>
      </c>
      <c r="F13" s="71">
        <v>2237</v>
      </c>
      <c r="G13" s="71">
        <v>1814</v>
      </c>
      <c r="H13" s="71">
        <v>5901</v>
      </c>
      <c r="I13" s="71">
        <v>2770</v>
      </c>
      <c r="J13" s="71">
        <v>2103</v>
      </c>
      <c r="K13" s="71">
        <v>2208</v>
      </c>
      <c r="L13" s="71">
        <v>3187</v>
      </c>
      <c r="M13" s="71">
        <v>3661</v>
      </c>
      <c r="N13" s="71">
        <v>3048</v>
      </c>
      <c r="O13" s="71">
        <v>2005</v>
      </c>
      <c r="P13" s="72">
        <v>2717</v>
      </c>
      <c r="Q13" s="74">
        <f t="shared" si="0"/>
        <v>39546</v>
      </c>
      <c r="R13" s="39">
        <f t="shared" si="1"/>
        <v>1.5639601816196516E-2</v>
      </c>
    </row>
    <row r="14" spans="1:19" ht="20.100000000000001" customHeight="1" x14ac:dyDescent="0.2">
      <c r="A14" s="98" t="s">
        <v>9</v>
      </c>
      <c r="B14" s="99"/>
      <c r="C14" s="70">
        <v>1413</v>
      </c>
      <c r="D14" s="71">
        <v>2893</v>
      </c>
      <c r="E14" s="71">
        <v>451</v>
      </c>
      <c r="F14" s="71">
        <v>1326</v>
      </c>
      <c r="G14" s="71">
        <v>1137</v>
      </c>
      <c r="H14" s="71">
        <v>3585</v>
      </c>
      <c r="I14" s="71">
        <v>1612</v>
      </c>
      <c r="J14" s="71">
        <v>1398</v>
      </c>
      <c r="K14" s="71">
        <v>1359</v>
      </c>
      <c r="L14" s="71">
        <v>1828</v>
      </c>
      <c r="M14" s="71">
        <v>2381</v>
      </c>
      <c r="N14" s="71">
        <v>1924</v>
      </c>
      <c r="O14" s="71">
        <v>1255</v>
      </c>
      <c r="P14" s="72">
        <v>1448</v>
      </c>
      <c r="Q14" s="74">
        <f t="shared" si="0"/>
        <v>24010</v>
      </c>
      <c r="R14" s="39">
        <f t="shared" si="1"/>
        <v>9.4954442827815278E-3</v>
      </c>
    </row>
    <row r="15" spans="1:19" ht="20.100000000000001" customHeight="1" x14ac:dyDescent="0.2">
      <c r="A15" s="118" t="s">
        <v>15</v>
      </c>
      <c r="B15" s="119"/>
      <c r="C15" s="70">
        <v>1684</v>
      </c>
      <c r="D15" s="71">
        <v>2976</v>
      </c>
      <c r="E15" s="71">
        <v>692</v>
      </c>
      <c r="F15" s="71">
        <v>1545</v>
      </c>
      <c r="G15" s="71">
        <v>980</v>
      </c>
      <c r="H15" s="71">
        <v>3220</v>
      </c>
      <c r="I15" s="71">
        <v>1630</v>
      </c>
      <c r="J15" s="71">
        <v>1294</v>
      </c>
      <c r="K15" s="71">
        <v>1582</v>
      </c>
      <c r="L15" s="71">
        <v>2500</v>
      </c>
      <c r="M15" s="71">
        <v>2831</v>
      </c>
      <c r="N15" s="71">
        <v>1954</v>
      </c>
      <c r="O15" s="71">
        <v>1148</v>
      </c>
      <c r="P15" s="72">
        <v>1367</v>
      </c>
      <c r="Q15" s="74">
        <f t="shared" si="0"/>
        <v>25403</v>
      </c>
      <c r="R15" s="39">
        <f t="shared" si="1"/>
        <v>1.0046346152249029E-2</v>
      </c>
      <c r="S15" s="20"/>
    </row>
    <row r="16" spans="1:19" ht="30" customHeight="1" thickBot="1" x14ac:dyDescent="0.25">
      <c r="A16" s="120" t="s">
        <v>34</v>
      </c>
      <c r="B16" s="121"/>
      <c r="C16" s="75">
        <f>SUM(C7:C15)</f>
        <v>156546</v>
      </c>
      <c r="D16" s="76">
        <v>287170</v>
      </c>
      <c r="E16" s="76">
        <f t="shared" ref="E16:P16" si="2">SUM(E7:E15)</f>
        <v>62031</v>
      </c>
      <c r="F16" s="76">
        <f t="shared" si="2"/>
        <v>143468</v>
      </c>
      <c r="G16" s="76">
        <f t="shared" si="2"/>
        <v>120516</v>
      </c>
      <c r="H16" s="76">
        <f t="shared" si="2"/>
        <v>267685</v>
      </c>
      <c r="I16" s="76">
        <f t="shared" si="2"/>
        <v>159062</v>
      </c>
      <c r="J16" s="76">
        <f t="shared" si="2"/>
        <v>127065</v>
      </c>
      <c r="K16" s="76">
        <f t="shared" si="2"/>
        <v>157886</v>
      </c>
      <c r="L16" s="76">
        <f t="shared" si="2"/>
        <v>318528</v>
      </c>
      <c r="M16" s="76">
        <f t="shared" si="2"/>
        <v>289462</v>
      </c>
      <c r="N16" s="76">
        <f t="shared" si="2"/>
        <v>186113</v>
      </c>
      <c r="O16" s="76">
        <f t="shared" si="2"/>
        <v>121306</v>
      </c>
      <c r="P16" s="77">
        <f t="shared" si="2"/>
        <v>131743</v>
      </c>
      <c r="Q16" s="78">
        <f>SUM(Q6:Q15)</f>
        <v>2528581</v>
      </c>
      <c r="R16" s="7"/>
      <c r="S16" s="21"/>
    </row>
    <row r="17" spans="1:18" ht="20.100000000000001" customHeight="1" x14ac:dyDescent="0.2">
      <c r="A17" s="113" t="s">
        <v>2</v>
      </c>
      <c r="B17" s="8" t="s">
        <v>10</v>
      </c>
      <c r="C17" s="79">
        <f>SUM(C6:C9)</f>
        <v>124454</v>
      </c>
      <c r="D17" s="79">
        <f t="shared" ref="D17:Q17" si="3">SUM(D6:D9)</f>
        <v>230355</v>
      </c>
      <c r="E17" s="79">
        <f t="shared" si="3"/>
        <v>50672</v>
      </c>
      <c r="F17" s="79">
        <f t="shared" si="3"/>
        <v>116592</v>
      </c>
      <c r="G17" s="79">
        <f t="shared" si="3"/>
        <v>98716</v>
      </c>
      <c r="H17" s="79">
        <f t="shared" si="3"/>
        <v>195902</v>
      </c>
      <c r="I17" s="79">
        <f t="shared" si="3"/>
        <v>123889</v>
      </c>
      <c r="J17" s="79">
        <f t="shared" si="3"/>
        <v>100905</v>
      </c>
      <c r="K17" s="79">
        <f t="shared" si="3"/>
        <v>128679</v>
      </c>
      <c r="L17" s="79">
        <f>SUM(L6:L9)</f>
        <v>274216</v>
      </c>
      <c r="M17" s="79">
        <f t="shared" si="3"/>
        <v>241255</v>
      </c>
      <c r="N17" s="79">
        <f t="shared" si="3"/>
        <v>149850</v>
      </c>
      <c r="O17" s="79">
        <f t="shared" si="3"/>
        <v>94936</v>
      </c>
      <c r="P17" s="80">
        <f t="shared" si="3"/>
        <v>97098</v>
      </c>
      <c r="Q17" s="81">
        <f t="shared" si="3"/>
        <v>2027519</v>
      </c>
      <c r="R17" s="41">
        <f t="shared" ref="R17" si="4">SUM(R6:R9)</f>
        <v>0.8018406371004132</v>
      </c>
    </row>
    <row r="18" spans="1:18" ht="20.100000000000001" customHeight="1" x14ac:dyDescent="0.2">
      <c r="A18" s="114"/>
      <c r="B18" s="9" t="s">
        <v>11</v>
      </c>
      <c r="C18" s="82">
        <f>SUM(C10:C15)</f>
        <v>32092</v>
      </c>
      <c r="D18" s="82">
        <f t="shared" ref="D18:Q18" si="5">SUM(D10:D15)</f>
        <v>56815</v>
      </c>
      <c r="E18" s="82">
        <f t="shared" si="5"/>
        <v>11359</v>
      </c>
      <c r="F18" s="82">
        <f t="shared" si="5"/>
        <v>26876</v>
      </c>
      <c r="G18" s="82">
        <f t="shared" si="5"/>
        <v>21800</v>
      </c>
      <c r="H18" s="82">
        <f t="shared" si="5"/>
        <v>71783</v>
      </c>
      <c r="I18" s="82">
        <f t="shared" si="5"/>
        <v>35173</v>
      </c>
      <c r="J18" s="82">
        <f t="shared" si="5"/>
        <v>26160</v>
      </c>
      <c r="K18" s="82">
        <f t="shared" si="5"/>
        <v>29207</v>
      </c>
      <c r="L18" s="82">
        <f t="shared" si="5"/>
        <v>44312</v>
      </c>
      <c r="M18" s="82">
        <f t="shared" si="5"/>
        <v>48207</v>
      </c>
      <c r="N18" s="82">
        <f t="shared" si="5"/>
        <v>36263</v>
      </c>
      <c r="O18" s="82">
        <f t="shared" si="5"/>
        <v>26370</v>
      </c>
      <c r="P18" s="83">
        <f t="shared" si="5"/>
        <v>34645</v>
      </c>
      <c r="Q18" s="84">
        <f t="shared" si="5"/>
        <v>501062</v>
      </c>
      <c r="R18" s="40">
        <f t="shared" ref="R18" si="6">SUM(R10:R15)</f>
        <v>0.19815936289958674</v>
      </c>
    </row>
    <row r="19" spans="1:18" ht="20.100000000000001" customHeight="1" x14ac:dyDescent="0.2">
      <c r="A19" s="114"/>
      <c r="B19" s="10" t="s">
        <v>12</v>
      </c>
      <c r="C19" s="85">
        <f>SUM(C11:C15)</f>
        <v>18496</v>
      </c>
      <c r="D19" s="85">
        <f t="shared" ref="D19:Q19" si="7">SUM(D11:D15)</f>
        <v>33313</v>
      </c>
      <c r="E19" s="85">
        <f t="shared" si="7"/>
        <v>6400</v>
      </c>
      <c r="F19" s="85">
        <f t="shared" si="7"/>
        <v>15608</v>
      </c>
      <c r="G19" s="85">
        <f t="shared" si="7"/>
        <v>12888</v>
      </c>
      <c r="H19" s="85">
        <f t="shared" si="7"/>
        <v>43202</v>
      </c>
      <c r="I19" s="85">
        <f t="shared" si="7"/>
        <v>20543</v>
      </c>
      <c r="J19" s="85">
        <f t="shared" si="7"/>
        <v>15100</v>
      </c>
      <c r="K19" s="85">
        <f t="shared" si="7"/>
        <v>16575</v>
      </c>
      <c r="L19" s="85">
        <f t="shared" si="7"/>
        <v>24736</v>
      </c>
      <c r="M19" s="85">
        <f t="shared" si="7"/>
        <v>27211</v>
      </c>
      <c r="N19" s="85">
        <f t="shared" si="7"/>
        <v>21208</v>
      </c>
      <c r="O19" s="85">
        <f t="shared" si="7"/>
        <v>15171</v>
      </c>
      <c r="P19" s="86">
        <f t="shared" si="7"/>
        <v>20102</v>
      </c>
      <c r="Q19" s="87">
        <f t="shared" si="7"/>
        <v>290553</v>
      </c>
      <c r="R19" s="42">
        <f t="shared" ref="R19" si="8">SUM(R11:R15)</f>
        <v>0.11490753114098382</v>
      </c>
    </row>
    <row r="20" spans="1:18" ht="20.100000000000001" customHeight="1" x14ac:dyDescent="0.2">
      <c r="A20" s="114"/>
      <c r="B20" s="10" t="s">
        <v>13</v>
      </c>
      <c r="C20" s="85">
        <f>SUM(C12:C15)</f>
        <v>12624</v>
      </c>
      <c r="D20" s="85">
        <f t="shared" ref="D20:Q20" si="9">SUM(D12:D15)</f>
        <v>22917</v>
      </c>
      <c r="E20" s="85">
        <f t="shared" si="9"/>
        <v>4357</v>
      </c>
      <c r="F20" s="85">
        <f t="shared" si="9"/>
        <v>10825</v>
      </c>
      <c r="G20" s="85">
        <f t="shared" si="9"/>
        <v>8911</v>
      </c>
      <c r="H20" s="85">
        <f t="shared" si="9"/>
        <v>29648</v>
      </c>
      <c r="I20" s="85">
        <f t="shared" si="9"/>
        <v>13895</v>
      </c>
      <c r="J20" s="85">
        <f t="shared" si="9"/>
        <v>10440</v>
      </c>
      <c r="K20" s="85">
        <f t="shared" si="9"/>
        <v>11276</v>
      </c>
      <c r="L20" s="85">
        <f t="shared" si="9"/>
        <v>16702</v>
      </c>
      <c r="M20" s="85">
        <f t="shared" si="9"/>
        <v>18684</v>
      </c>
      <c r="N20" s="85">
        <f t="shared" si="9"/>
        <v>14818</v>
      </c>
      <c r="O20" s="85">
        <f t="shared" si="9"/>
        <v>10210</v>
      </c>
      <c r="P20" s="86">
        <f t="shared" si="9"/>
        <v>13481</v>
      </c>
      <c r="Q20" s="87">
        <f t="shared" si="9"/>
        <v>198788</v>
      </c>
      <c r="R20" s="42">
        <f t="shared" ref="R20" si="10">SUM(R12:R15)</f>
        <v>7.8616425576242169E-2</v>
      </c>
    </row>
    <row r="21" spans="1:18" ht="20.100000000000001" customHeight="1" thickBot="1" x14ac:dyDescent="0.25">
      <c r="A21" s="115"/>
      <c r="B21" s="11" t="s">
        <v>14</v>
      </c>
      <c r="C21" s="88">
        <f>SUM(C13:C15)</f>
        <v>5641</v>
      </c>
      <c r="D21" s="88">
        <f t="shared" ref="D21:Q21" si="11">SUM(D13:D15)</f>
        <v>10351</v>
      </c>
      <c r="E21" s="88">
        <f t="shared" si="11"/>
        <v>2012</v>
      </c>
      <c r="F21" s="88">
        <f t="shared" si="11"/>
        <v>5108</v>
      </c>
      <c r="G21" s="88">
        <f t="shared" si="11"/>
        <v>3931</v>
      </c>
      <c r="H21" s="88">
        <f t="shared" si="11"/>
        <v>12706</v>
      </c>
      <c r="I21" s="88">
        <f t="shared" si="11"/>
        <v>6012</v>
      </c>
      <c r="J21" s="88">
        <f t="shared" si="11"/>
        <v>4795</v>
      </c>
      <c r="K21" s="88">
        <f t="shared" si="11"/>
        <v>5149</v>
      </c>
      <c r="L21" s="88">
        <f t="shared" si="11"/>
        <v>7515</v>
      </c>
      <c r="M21" s="88">
        <f t="shared" si="11"/>
        <v>8873</v>
      </c>
      <c r="N21" s="88">
        <f t="shared" si="11"/>
        <v>6926</v>
      </c>
      <c r="O21" s="88">
        <f t="shared" si="11"/>
        <v>4408</v>
      </c>
      <c r="P21" s="89">
        <f t="shared" si="11"/>
        <v>5532</v>
      </c>
      <c r="Q21" s="90">
        <f t="shared" si="11"/>
        <v>88959</v>
      </c>
      <c r="R21" s="43">
        <f t="shared" ref="R21" si="12">SUM(R13:R15)</f>
        <v>3.5181392251227073E-2</v>
      </c>
    </row>
    <row r="22" spans="1:18" ht="20.100000000000001" customHeight="1" x14ac:dyDescent="0.2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R22" s="26"/>
    </row>
    <row r="23" spans="1:18" ht="20.100000000000001" customHeight="1" x14ac:dyDescent="0.2">
      <c r="A23" s="93" t="s">
        <v>42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spans="1:18" ht="20.100000000000001" customHeight="1" x14ac:dyDescent="0.2">
      <c r="A24" s="93" t="s">
        <v>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</row>
    <row r="25" spans="1:18" ht="20.100000000000001" customHeight="1" thickBot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</row>
    <row r="26" spans="1:18" ht="20.100000000000001" customHeight="1" x14ac:dyDescent="0.2">
      <c r="A26" s="1"/>
      <c r="B26" s="2" t="s">
        <v>16</v>
      </c>
      <c r="C26" s="108" t="s">
        <v>20</v>
      </c>
      <c r="D26" s="94" t="s">
        <v>36</v>
      </c>
      <c r="E26" s="94" t="s">
        <v>27</v>
      </c>
      <c r="F26" s="94" t="s">
        <v>37</v>
      </c>
      <c r="G26" s="94" t="s">
        <v>18</v>
      </c>
      <c r="H26" s="94" t="s">
        <v>38</v>
      </c>
      <c r="I26" s="94" t="s">
        <v>28</v>
      </c>
      <c r="J26" s="94" t="s">
        <v>25</v>
      </c>
      <c r="K26" s="94" t="s">
        <v>17</v>
      </c>
      <c r="L26" s="94" t="s">
        <v>39</v>
      </c>
      <c r="M26" s="94" t="s">
        <v>40</v>
      </c>
      <c r="N26" s="94" t="s">
        <v>24</v>
      </c>
      <c r="O26" s="94" t="s">
        <v>21</v>
      </c>
      <c r="P26" s="100" t="s">
        <v>23</v>
      </c>
      <c r="Q26" s="91" t="s">
        <v>0</v>
      </c>
      <c r="R26" s="96" t="s">
        <v>1</v>
      </c>
    </row>
    <row r="27" spans="1:18" ht="20.100000000000001" customHeight="1" thickBot="1" x14ac:dyDescent="0.25">
      <c r="A27" s="3" t="s">
        <v>33</v>
      </c>
      <c r="B27" s="4"/>
      <c r="C27" s="109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  <c r="Q27" s="112"/>
      <c r="R27" s="97"/>
    </row>
    <row r="28" spans="1:18" ht="20.100000000000001" customHeight="1" x14ac:dyDescent="0.2">
      <c r="A28" s="104"/>
      <c r="B28" s="10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44"/>
      <c r="R28" s="39"/>
    </row>
    <row r="29" spans="1:18" ht="20.100000000000001" customHeight="1" x14ac:dyDescent="0.2">
      <c r="A29" s="106" t="s">
        <v>30</v>
      </c>
      <c r="B29" s="107"/>
      <c r="C29" s="56">
        <f>C7/$C$46*100000</f>
        <v>14775.648739926079</v>
      </c>
      <c r="D29" s="56">
        <f t="shared" ref="D29:P37" si="13">D7/D$46*100000</f>
        <v>14903.549129148865</v>
      </c>
      <c r="E29" s="56">
        <f t="shared" si="13"/>
        <v>12753.623188405796</v>
      </c>
      <c r="F29" s="56">
        <f t="shared" si="13"/>
        <v>16752.481238755408</v>
      </c>
      <c r="G29" s="56">
        <f t="shared" si="13"/>
        <v>17965.078354412624</v>
      </c>
      <c r="H29" s="56">
        <f t="shared" si="13"/>
        <v>12076.921913061897</v>
      </c>
      <c r="I29" s="56">
        <f t="shared" si="13"/>
        <v>14801.156058385381</v>
      </c>
      <c r="J29" s="56">
        <f t="shared" si="13"/>
        <v>15076.565783028627</v>
      </c>
      <c r="K29" s="56">
        <f t="shared" si="13"/>
        <v>16737.530311139304</v>
      </c>
      <c r="L29" s="56">
        <f t="shared" si="13"/>
        <v>17054.266992601632</v>
      </c>
      <c r="M29" s="56">
        <f t="shared" si="13"/>
        <v>13529.958155914552</v>
      </c>
      <c r="N29" s="56">
        <f t="shared" si="13"/>
        <v>14761.484457805074</v>
      </c>
      <c r="O29" s="56">
        <f t="shared" si="13"/>
        <v>14143.211526544503</v>
      </c>
      <c r="P29" s="56">
        <f t="shared" si="13"/>
        <v>12027.264693875091</v>
      </c>
      <c r="Q29" s="57">
        <f>Q7/$Q$46*100000</f>
        <v>14739.798895943848</v>
      </c>
      <c r="R29" s="39">
        <f t="shared" ref="R28:R37" si="14">Q29/$Q$38</f>
        <v>0.63116665038612563</v>
      </c>
    </row>
    <row r="30" spans="1:18" ht="20.100000000000001" customHeight="1" x14ac:dyDescent="0.2">
      <c r="A30" s="106" t="s">
        <v>31</v>
      </c>
      <c r="B30" s="107"/>
      <c r="C30" s="56">
        <f t="shared" ref="C30:C36" si="15">C8/$C$46*100000</f>
        <v>2606.3041255367521</v>
      </c>
      <c r="D30" s="56">
        <f t="shared" si="13"/>
        <v>2612.0604666447584</v>
      </c>
      <c r="E30" s="56">
        <f t="shared" si="13"/>
        <v>2352.9011052640544</v>
      </c>
      <c r="F30" s="56">
        <f t="shared" si="13"/>
        <v>2646.2944853556937</v>
      </c>
      <c r="G30" s="56">
        <f t="shared" si="13"/>
        <v>2614.7821460137097</v>
      </c>
      <c r="H30" s="56">
        <f t="shared" si="13"/>
        <v>2724.7800657995381</v>
      </c>
      <c r="I30" s="56">
        <f t="shared" si="13"/>
        <v>2882.5486465696531</v>
      </c>
      <c r="J30" s="56">
        <f t="shared" si="13"/>
        <v>2561.6488356743407</v>
      </c>
      <c r="K30" s="56">
        <f t="shared" si="13"/>
        <v>2986.6796170389898</v>
      </c>
      <c r="L30" s="56">
        <f t="shared" si="13"/>
        <v>2088.7391827755455</v>
      </c>
      <c r="M30" s="56">
        <f t="shared" si="13"/>
        <v>2135.9033091078104</v>
      </c>
      <c r="N30" s="56">
        <f t="shared" si="13"/>
        <v>2349.763706442031</v>
      </c>
      <c r="O30" s="56">
        <f t="shared" si="13"/>
        <v>2817.9192155049664</v>
      </c>
      <c r="P30" s="56">
        <f t="shared" si="13"/>
        <v>2815.353529785662</v>
      </c>
      <c r="Q30" s="57">
        <f>Q8/$Q$46*100000</f>
        <v>2525.3130238672184</v>
      </c>
      <c r="R30" s="39">
        <f t="shared" si="14"/>
        <v>0.10813535338595046</v>
      </c>
    </row>
    <row r="31" spans="1:18" ht="20.100000000000001" customHeight="1" x14ac:dyDescent="0.2">
      <c r="A31" s="106" t="s">
        <v>32</v>
      </c>
      <c r="B31" s="107"/>
      <c r="C31" s="56">
        <f t="shared" si="15"/>
        <v>1697.2173974364673</v>
      </c>
      <c r="D31" s="56">
        <f t="shared" si="13"/>
        <v>1409.3821886296419</v>
      </c>
      <c r="E31" s="56">
        <f t="shared" si="13"/>
        <v>2152.6252150070677</v>
      </c>
      <c r="F31" s="56">
        <f t="shared" si="13"/>
        <v>1598.6903597728663</v>
      </c>
      <c r="G31" s="56">
        <f t="shared" si="13"/>
        <v>1397.2220305135838</v>
      </c>
      <c r="H31" s="56">
        <f t="shared" si="13"/>
        <v>1665.162052797657</v>
      </c>
      <c r="I31" s="56">
        <f t="shared" si="13"/>
        <v>1925.128442138518</v>
      </c>
      <c r="J31" s="56">
        <f t="shared" si="13"/>
        <v>1445.0763199252592</v>
      </c>
      <c r="K31" s="56">
        <f t="shared" si="13"/>
        <v>1531.4145638829973</v>
      </c>
      <c r="L31" s="56">
        <f t="shared" si="13"/>
        <v>1059.657002076141</v>
      </c>
      <c r="M31" s="56">
        <f t="shared" si="13"/>
        <v>1095.046446726428</v>
      </c>
      <c r="N31" s="56">
        <f t="shared" si="13"/>
        <v>1335.529466219069</v>
      </c>
      <c r="O31" s="56">
        <f t="shared" si="13"/>
        <v>1481.0296497318257</v>
      </c>
      <c r="P31" s="56">
        <f t="shared" si="13"/>
        <v>1883.103572419044</v>
      </c>
      <c r="Q31" s="57">
        <f t="shared" ref="Q31:Q38" si="16">Q9/$Q$46*100000</f>
        <v>1460.4809647704476</v>
      </c>
      <c r="R31" s="39">
        <f t="shared" si="14"/>
        <v>6.2538633328337118E-2</v>
      </c>
    </row>
    <row r="32" spans="1:18" ht="20.100000000000001" customHeight="1" x14ac:dyDescent="0.2">
      <c r="A32" s="106" t="s">
        <v>5</v>
      </c>
      <c r="B32" s="107"/>
      <c r="C32" s="56">
        <f t="shared" si="15"/>
        <v>2084.307446079506</v>
      </c>
      <c r="D32" s="56">
        <f t="shared" si="13"/>
        <v>1930.8248439040422</v>
      </c>
      <c r="E32" s="56">
        <f t="shared" si="13"/>
        <v>1689.0614622183618</v>
      </c>
      <c r="F32" s="56">
        <f t="shared" si="13"/>
        <v>2029.294015311553</v>
      </c>
      <c r="G32" s="56">
        <f t="shared" si="13"/>
        <v>1984.0730936802195</v>
      </c>
      <c r="H32" s="56">
        <f t="shared" si="13"/>
        <v>2402.4228486123088</v>
      </c>
      <c r="I32" s="56">
        <f t="shared" si="13"/>
        <v>2315.5988743308822</v>
      </c>
      <c r="J32" s="56">
        <f t="shared" si="13"/>
        <v>2091.6822534188414</v>
      </c>
      <c r="K32" s="56">
        <f t="shared" si="13"/>
        <v>2086.5957039122018</v>
      </c>
      <c r="L32" s="56">
        <f t="shared" si="13"/>
        <v>1442.247477761422</v>
      </c>
      <c r="M32" s="56">
        <f t="shared" si="13"/>
        <v>1458.672452446903</v>
      </c>
      <c r="N32" s="56">
        <f t="shared" si="13"/>
        <v>1853.2948763875092</v>
      </c>
      <c r="O32" s="56">
        <f t="shared" si="13"/>
        <v>2175.5051216351935</v>
      </c>
      <c r="P32" s="56">
        <f t="shared" si="13"/>
        <v>2505.1203122658394</v>
      </c>
      <c r="Q32" s="57">
        <f t="shared" si="16"/>
        <v>1944.2016733457835</v>
      </c>
      <c r="R32" s="39">
        <f t="shared" si="14"/>
        <v>8.3251831758602943E-2</v>
      </c>
    </row>
    <row r="33" spans="1:19" ht="20.100000000000001" customHeight="1" x14ac:dyDescent="0.2">
      <c r="A33" s="106" t="s">
        <v>6</v>
      </c>
      <c r="B33" s="107"/>
      <c r="C33" s="56">
        <f t="shared" si="15"/>
        <v>900.19515470571196</v>
      </c>
      <c r="D33" s="56">
        <f t="shared" si="13"/>
        <v>854.09135721327641</v>
      </c>
      <c r="E33" s="56">
        <f t="shared" si="13"/>
        <v>695.85653706636685</v>
      </c>
      <c r="F33" s="56">
        <f t="shared" si="13"/>
        <v>861.38740461795851</v>
      </c>
      <c r="G33" s="56">
        <f t="shared" si="13"/>
        <v>885.39707064253059</v>
      </c>
      <c r="H33" s="56">
        <f t="shared" si="13"/>
        <v>1139.3037084108757</v>
      </c>
      <c r="I33" s="56">
        <f t="shared" si="13"/>
        <v>1052.2283880076352</v>
      </c>
      <c r="J33" s="56">
        <f t="shared" si="13"/>
        <v>881.30554257972881</v>
      </c>
      <c r="K33" s="56">
        <f t="shared" si="13"/>
        <v>875.30641505943299</v>
      </c>
      <c r="L33" s="56">
        <f t="shared" si="13"/>
        <v>591.89907214626407</v>
      </c>
      <c r="M33" s="56">
        <f t="shared" si="13"/>
        <v>592.40331501308549</v>
      </c>
      <c r="N33" s="56">
        <f t="shared" si="13"/>
        <v>786.6193464042633</v>
      </c>
      <c r="O33" s="56">
        <f t="shared" si="13"/>
        <v>963.71827024128891</v>
      </c>
      <c r="P33" s="56">
        <f t="shared" si="13"/>
        <v>1140.5075697938612</v>
      </c>
      <c r="Q33" s="57">
        <f t="shared" si="16"/>
        <v>847.51562429433352</v>
      </c>
      <c r="R33" s="39">
        <f t="shared" si="14"/>
        <v>3.6291105564741646E-2</v>
      </c>
    </row>
    <row r="34" spans="1:19" ht="20.100000000000001" customHeight="1" x14ac:dyDescent="0.2">
      <c r="A34" s="106" t="s">
        <v>7</v>
      </c>
      <c r="B34" s="107"/>
      <c r="C34" s="56">
        <f t="shared" si="15"/>
        <v>1070.5147761086489</v>
      </c>
      <c r="D34" s="56">
        <f t="shared" si="13"/>
        <v>1032.3693723299375</v>
      </c>
      <c r="E34" s="56">
        <f t="shared" si="13"/>
        <v>798.71932423917303</v>
      </c>
      <c r="F34" s="56">
        <f t="shared" si="13"/>
        <v>1029.5947715243296</v>
      </c>
      <c r="G34" s="56">
        <f t="shared" si="13"/>
        <v>1108.6943454362088</v>
      </c>
      <c r="H34" s="56">
        <f t="shared" si="13"/>
        <v>1424.087607193231</v>
      </c>
      <c r="I34" s="56">
        <f t="shared" si="13"/>
        <v>1247.7010202563461</v>
      </c>
      <c r="J34" s="56">
        <f t="shared" si="13"/>
        <v>1067.5900832323109</v>
      </c>
      <c r="K34" s="56">
        <f t="shared" si="13"/>
        <v>1012.0782043912334</v>
      </c>
      <c r="L34" s="56">
        <f t="shared" si="13"/>
        <v>676.84550358572665</v>
      </c>
      <c r="M34" s="56">
        <f t="shared" si="13"/>
        <v>681.60770770416104</v>
      </c>
      <c r="N34" s="56">
        <f t="shared" si="13"/>
        <v>971.51797837596951</v>
      </c>
      <c r="O34" s="56">
        <f t="shared" si="13"/>
        <v>1127.0899826526827</v>
      </c>
      <c r="P34" s="56">
        <f t="shared" si="13"/>
        <v>1369.2636568934304</v>
      </c>
      <c r="Q34" s="57">
        <f t="shared" si="16"/>
        <v>1014.3496267707987</v>
      </c>
      <c r="R34" s="39">
        <f t="shared" si="14"/>
        <v>4.3435033325015096E-2</v>
      </c>
    </row>
    <row r="35" spans="1:19" ht="20.100000000000001" customHeight="1" x14ac:dyDescent="0.2">
      <c r="A35" s="106" t="s">
        <v>8</v>
      </c>
      <c r="B35" s="107"/>
      <c r="C35" s="56">
        <f t="shared" si="15"/>
        <v>390.002805444709</v>
      </c>
      <c r="D35" s="56">
        <f t="shared" si="13"/>
        <v>368.22214919487345</v>
      </c>
      <c r="E35" s="56">
        <f t="shared" si="13"/>
        <v>295.98596706347178</v>
      </c>
      <c r="F35" s="56">
        <f t="shared" si="13"/>
        <v>402.86925028859986</v>
      </c>
      <c r="G35" s="56">
        <f t="shared" si="13"/>
        <v>403.84970735367125</v>
      </c>
      <c r="H35" s="56">
        <f t="shared" si="13"/>
        <v>496.01823692877207</v>
      </c>
      <c r="I35" s="56">
        <f t="shared" si="13"/>
        <v>438.42849500318141</v>
      </c>
      <c r="J35" s="56">
        <f t="shared" si="13"/>
        <v>397.72222232728967</v>
      </c>
      <c r="K35" s="56">
        <f t="shared" si="13"/>
        <v>364.72477155146782</v>
      </c>
      <c r="L35" s="56">
        <f t="shared" si="13"/>
        <v>234.79989331965939</v>
      </c>
      <c r="M35" s="56">
        <f t="shared" si="13"/>
        <v>254.34367729129889</v>
      </c>
      <c r="N35" s="56">
        <f t="shared" si="13"/>
        <v>375.21373518625887</v>
      </c>
      <c r="O35" s="56">
        <f t="shared" si="13"/>
        <v>389.48904088566508</v>
      </c>
      <c r="P35" s="56">
        <f t="shared" si="13"/>
        <v>468.01979566982646</v>
      </c>
      <c r="Q35" s="57">
        <f t="shared" si="16"/>
        <v>365.23568766243898</v>
      </c>
      <c r="R35" s="39">
        <f t="shared" si="14"/>
        <v>1.5639601816196516E-2</v>
      </c>
    </row>
    <row r="36" spans="1:19" ht="20.100000000000001" customHeight="1" x14ac:dyDescent="0.2">
      <c r="A36" s="106" t="s">
        <v>9</v>
      </c>
      <c r="B36" s="107"/>
      <c r="C36" s="56">
        <f t="shared" si="15"/>
        <v>216.61712425054</v>
      </c>
      <c r="D36" s="56">
        <f t="shared" si="13"/>
        <v>237.67663489976994</v>
      </c>
      <c r="E36" s="56">
        <f t="shared" si="13"/>
        <v>153.61297024813092</v>
      </c>
      <c r="F36" s="56">
        <f t="shared" si="13"/>
        <v>238.80403481568325</v>
      </c>
      <c r="G36" s="56">
        <f t="shared" si="13"/>
        <v>253.12961260260431</v>
      </c>
      <c r="H36" s="56">
        <f t="shared" si="13"/>
        <v>301.34305700553261</v>
      </c>
      <c r="I36" s="56">
        <f t="shared" si="13"/>
        <v>255.14322525094889</v>
      </c>
      <c r="J36" s="56">
        <f t="shared" si="13"/>
        <v>264.39166277391865</v>
      </c>
      <c r="K36" s="56">
        <f t="shared" si="13"/>
        <v>224.48413249023767</v>
      </c>
      <c r="L36" s="56">
        <f t="shared" si="13"/>
        <v>134.67656259439516</v>
      </c>
      <c r="M36" s="56">
        <f t="shared" si="13"/>
        <v>165.41717990455686</v>
      </c>
      <c r="N36" s="56">
        <f t="shared" si="13"/>
        <v>236.84751525536817</v>
      </c>
      <c r="O36" s="56">
        <f t="shared" si="13"/>
        <v>243.79488594090259</v>
      </c>
      <c r="P36" s="56">
        <f t="shared" si="13"/>
        <v>249.42681786157846</v>
      </c>
      <c r="Q36" s="57">
        <f t="shared" si="16"/>
        <v>221.74957924379606</v>
      </c>
      <c r="R36" s="39">
        <f t="shared" si="14"/>
        <v>9.4954442827815278E-3</v>
      </c>
    </row>
    <row r="37" spans="1:19" ht="20.100000000000001" customHeight="1" x14ac:dyDescent="0.2">
      <c r="A37" s="106" t="s">
        <v>15</v>
      </c>
      <c r="B37" s="107"/>
      <c r="C37" s="56">
        <f>C15/$C$46*100000</f>
        <v>258.1622344217335</v>
      </c>
      <c r="D37" s="56">
        <f t="shared" si="13"/>
        <v>244.49556358856393</v>
      </c>
      <c r="E37" s="56">
        <f t="shared" si="13"/>
        <v>235.69883683305233</v>
      </c>
      <c r="F37" s="56">
        <f t="shared" si="13"/>
        <v>278.24452020379385</v>
      </c>
      <c r="G37" s="56">
        <f t="shared" si="13"/>
        <v>218.17679890110136</v>
      </c>
      <c r="H37" s="56">
        <f t="shared" si="13"/>
        <v>270.6623831402552</v>
      </c>
      <c r="I37" s="56">
        <f t="shared" si="13"/>
        <v>257.99221908129448</v>
      </c>
      <c r="J37" s="56">
        <f t="shared" si="13"/>
        <v>244.72304122278308</v>
      </c>
      <c r="K37" s="56">
        <f t="shared" si="13"/>
        <v>261.3200129503723</v>
      </c>
      <c r="L37" s="56">
        <f t="shared" si="13"/>
        <v>184.18567094419467</v>
      </c>
      <c r="M37" s="56">
        <f t="shared" si="13"/>
        <v>196.68040164208332</v>
      </c>
      <c r="N37" s="56">
        <f t="shared" si="13"/>
        <v>240.54056383003606</v>
      </c>
      <c r="O37" s="56">
        <f t="shared" si="13"/>
        <v>223.00918650211645</v>
      </c>
      <c r="P37" s="56">
        <f t="shared" si="13"/>
        <v>235.4740745972222</v>
      </c>
      <c r="Q37" s="57">
        <f t="shared" si="16"/>
        <v>234.61493384132243</v>
      </c>
      <c r="R37" s="39">
        <f t="shared" si="14"/>
        <v>1.0046346152249027E-2</v>
      </c>
      <c r="S37" s="20"/>
    </row>
    <row r="38" spans="1:19" ht="30" customHeight="1" thickBot="1" x14ac:dyDescent="0.25">
      <c r="A38" s="116" t="s">
        <v>34</v>
      </c>
      <c r="B38" s="117"/>
      <c r="C38" s="58">
        <f>SUM(C28:C37)</f>
        <v>23998.969803910146</v>
      </c>
      <c r="D38" s="59">
        <f t="shared" ref="D38:P38" si="17">SUM(D28:D37)</f>
        <v>23592.67170555373</v>
      </c>
      <c r="E38" s="59">
        <f t="shared" si="17"/>
        <v>21128.084606345474</v>
      </c>
      <c r="F38" s="59">
        <f t="shared" si="17"/>
        <v>25837.660080645888</v>
      </c>
      <c r="G38" s="59">
        <f t="shared" si="17"/>
        <v>26830.403159556256</v>
      </c>
      <c r="H38" s="59">
        <f t="shared" si="17"/>
        <v>22500.701872950067</v>
      </c>
      <c r="I38" s="59">
        <f t="shared" si="17"/>
        <v>25175.925369023837</v>
      </c>
      <c r="J38" s="59">
        <f t="shared" si="17"/>
        <v>24030.705744183098</v>
      </c>
      <c r="K38" s="59">
        <f t="shared" si="17"/>
        <v>26080.133732416234</v>
      </c>
      <c r="L38" s="59">
        <f t="shared" si="17"/>
        <v>23467.317357804979</v>
      </c>
      <c r="M38" s="59">
        <f t="shared" si="17"/>
        <v>20110.032645750878</v>
      </c>
      <c r="N38" s="59">
        <f t="shared" si="17"/>
        <v>22910.811645905582</v>
      </c>
      <c r="O38" s="59">
        <f t="shared" si="17"/>
        <v>23564.766879639152</v>
      </c>
      <c r="P38" s="60">
        <f t="shared" si="17"/>
        <v>22693.534023161559</v>
      </c>
      <c r="Q38" s="61">
        <f t="shared" si="16"/>
        <v>23353.260009739988</v>
      </c>
      <c r="R38" s="45"/>
    </row>
    <row r="39" spans="1:19" ht="20.100000000000001" customHeight="1" x14ac:dyDescent="0.2">
      <c r="A39" s="113" t="s">
        <v>2</v>
      </c>
      <c r="B39" s="33" t="s">
        <v>10</v>
      </c>
      <c r="C39" s="62">
        <f>SUM(C28:C31)</f>
        <v>19079.170262899297</v>
      </c>
      <c r="D39" s="62">
        <f t="shared" ref="D39:P39" si="18">SUM(D28:D31)</f>
        <v>18924.991784423266</v>
      </c>
      <c r="E39" s="62">
        <f t="shared" si="18"/>
        <v>17259.149508676917</v>
      </c>
      <c r="F39" s="62">
        <f t="shared" si="18"/>
        <v>20997.46608388397</v>
      </c>
      <c r="G39" s="62">
        <f t="shared" si="18"/>
        <v>21977.082530939919</v>
      </c>
      <c r="H39" s="62">
        <f t="shared" si="18"/>
        <v>16466.86403165909</v>
      </c>
      <c r="I39" s="62">
        <f t="shared" si="18"/>
        <v>19608.833147093552</v>
      </c>
      <c r="J39" s="62">
        <f t="shared" si="18"/>
        <v>19083.290938628226</v>
      </c>
      <c r="K39" s="62">
        <f t="shared" si="18"/>
        <v>21255.624492061292</v>
      </c>
      <c r="L39" s="62">
        <f t="shared" si="18"/>
        <v>20202.663177453316</v>
      </c>
      <c r="M39" s="62">
        <f t="shared" si="18"/>
        <v>16760.907911748789</v>
      </c>
      <c r="N39" s="62">
        <f t="shared" si="18"/>
        <v>18446.777630466175</v>
      </c>
      <c r="O39" s="62">
        <f t="shared" si="18"/>
        <v>18442.160391781297</v>
      </c>
      <c r="P39" s="62">
        <f t="shared" si="18"/>
        <v>16725.721796079797</v>
      </c>
      <c r="Q39" s="63">
        <f>SUM(Q28:Q31)</f>
        <v>18725.592884581514</v>
      </c>
      <c r="R39" s="41">
        <f>SUM(R28:R31)</f>
        <v>0.8018406371004132</v>
      </c>
    </row>
    <row r="40" spans="1:19" ht="20.100000000000001" customHeight="1" x14ac:dyDescent="0.2">
      <c r="A40" s="114"/>
      <c r="B40" s="34" t="s">
        <v>11</v>
      </c>
      <c r="C40" s="64">
        <f>SUM(C32:C37)</f>
        <v>4919.7995410108488</v>
      </c>
      <c r="D40" s="64">
        <f t="shared" ref="D40:P40" si="19">SUM(D32:D37)</f>
        <v>4667.6799211304624</v>
      </c>
      <c r="E40" s="64">
        <f t="shared" si="19"/>
        <v>3868.9350976685564</v>
      </c>
      <c r="F40" s="64">
        <f t="shared" si="19"/>
        <v>4840.1939967619182</v>
      </c>
      <c r="G40" s="64">
        <f t="shared" si="19"/>
        <v>4853.3206286163359</v>
      </c>
      <c r="H40" s="64">
        <f t="shared" si="19"/>
        <v>6033.8378412909751</v>
      </c>
      <c r="I40" s="64">
        <f t="shared" si="19"/>
        <v>5567.0922219302884</v>
      </c>
      <c r="J40" s="64">
        <f t="shared" si="19"/>
        <v>4947.4148055548721</v>
      </c>
      <c r="K40" s="64">
        <f t="shared" si="19"/>
        <v>4824.5092403549452</v>
      </c>
      <c r="L40" s="64">
        <f t="shared" si="19"/>
        <v>3264.654180351662</v>
      </c>
      <c r="M40" s="64">
        <f t="shared" si="19"/>
        <v>3349.1247340020886</v>
      </c>
      <c r="N40" s="64">
        <f t="shared" si="19"/>
        <v>4464.0340154394053</v>
      </c>
      <c r="O40" s="64">
        <f t="shared" si="19"/>
        <v>5122.60648785785</v>
      </c>
      <c r="P40" s="64">
        <f t="shared" si="19"/>
        <v>5967.8122270817585</v>
      </c>
      <c r="Q40" s="65">
        <f>SUM(Q32:Q37)</f>
        <v>4627.667125158473</v>
      </c>
      <c r="R40" s="40">
        <f>SUM(R32:R37)</f>
        <v>0.19815936289958674</v>
      </c>
    </row>
    <row r="41" spans="1:19" ht="20.100000000000001" customHeight="1" x14ac:dyDescent="0.2">
      <c r="A41" s="114"/>
      <c r="B41" s="14" t="s">
        <v>12</v>
      </c>
      <c r="C41" s="66">
        <f>SUM(C33:C37)</f>
        <v>2835.4920949313437</v>
      </c>
      <c r="D41" s="66">
        <f t="shared" ref="D41:P41" si="20">SUM(D33:D37)</f>
        <v>2736.8550772264211</v>
      </c>
      <c r="E41" s="66">
        <f t="shared" si="20"/>
        <v>2179.8736354501953</v>
      </c>
      <c r="F41" s="66">
        <f t="shared" si="20"/>
        <v>2810.899981450365</v>
      </c>
      <c r="G41" s="66">
        <f t="shared" si="20"/>
        <v>2869.2475349361166</v>
      </c>
      <c r="H41" s="66">
        <f t="shared" si="20"/>
        <v>3631.4149926786667</v>
      </c>
      <c r="I41" s="66">
        <f t="shared" si="20"/>
        <v>3251.4933475994062</v>
      </c>
      <c r="J41" s="66">
        <f t="shared" si="20"/>
        <v>2855.7325521360312</v>
      </c>
      <c r="K41" s="66">
        <f t="shared" si="20"/>
        <v>2737.9135364427439</v>
      </c>
      <c r="L41" s="66">
        <f t="shared" si="20"/>
        <v>1822.4067025902398</v>
      </c>
      <c r="M41" s="66">
        <f t="shared" si="20"/>
        <v>1890.4522815551857</v>
      </c>
      <c r="N41" s="66">
        <f t="shared" si="20"/>
        <v>2610.739139051896</v>
      </c>
      <c r="O41" s="66">
        <f t="shared" si="20"/>
        <v>2947.1013662226555</v>
      </c>
      <c r="P41" s="66">
        <f t="shared" si="20"/>
        <v>3462.6919148159186</v>
      </c>
      <c r="Q41" s="67">
        <f>SUM(Q33:Q37)</f>
        <v>2683.4654518126899</v>
      </c>
      <c r="R41" s="42">
        <f>SUM(R33:R37)</f>
        <v>0.11490753114098382</v>
      </c>
    </row>
    <row r="42" spans="1:19" ht="20.100000000000001" customHeight="1" x14ac:dyDescent="0.2">
      <c r="A42" s="114"/>
      <c r="B42" s="14" t="s">
        <v>13</v>
      </c>
      <c r="C42" s="66">
        <f>SUM(C34:C37)</f>
        <v>1935.2969402256315</v>
      </c>
      <c r="D42" s="66">
        <f t="shared" ref="D42:P42" si="21">SUM(D34:D37)</f>
        <v>1882.7637200131448</v>
      </c>
      <c r="E42" s="66">
        <f t="shared" si="21"/>
        <v>1484.0170983838282</v>
      </c>
      <c r="F42" s="66">
        <f t="shared" si="21"/>
        <v>1949.5125768324067</v>
      </c>
      <c r="G42" s="66">
        <f t="shared" si="21"/>
        <v>1983.8504642935857</v>
      </c>
      <c r="H42" s="66">
        <f t="shared" si="21"/>
        <v>2492.1112842677908</v>
      </c>
      <c r="I42" s="66">
        <f t="shared" si="21"/>
        <v>2199.264959591771</v>
      </c>
      <c r="J42" s="66">
        <f t="shared" si="21"/>
        <v>1974.4270095563024</v>
      </c>
      <c r="K42" s="66">
        <f t="shared" si="21"/>
        <v>1862.6071213833113</v>
      </c>
      <c r="L42" s="66">
        <f t="shared" si="21"/>
        <v>1230.507630443976</v>
      </c>
      <c r="M42" s="66">
        <f t="shared" si="21"/>
        <v>1298.0489665421001</v>
      </c>
      <c r="N42" s="66">
        <f t="shared" si="21"/>
        <v>1824.1197926476325</v>
      </c>
      <c r="O42" s="66">
        <f t="shared" si="21"/>
        <v>1983.3830959813668</v>
      </c>
      <c r="P42" s="66">
        <f t="shared" si="21"/>
        <v>2322.1843450220576</v>
      </c>
      <c r="Q42" s="67">
        <f>SUM(Q34:Q37)</f>
        <v>1835.9498275183562</v>
      </c>
      <c r="R42" s="42">
        <f>SUM(R34:R37)</f>
        <v>7.8616425576242169E-2</v>
      </c>
    </row>
    <row r="43" spans="1:19" ht="20.100000000000001" customHeight="1" thickBot="1" x14ac:dyDescent="0.25">
      <c r="A43" s="115"/>
      <c r="B43" s="15" t="s">
        <v>14</v>
      </c>
      <c r="C43" s="68">
        <f>SUM(C35:C37)</f>
        <v>864.78216411698247</v>
      </c>
      <c r="D43" s="68">
        <f t="shared" ref="D43:P43" si="22">SUM(D35:D37)</f>
        <v>850.39434768320734</v>
      </c>
      <c r="E43" s="68">
        <f t="shared" si="22"/>
        <v>685.29777414465502</v>
      </c>
      <c r="F43" s="68">
        <f t="shared" si="22"/>
        <v>919.91780530807694</v>
      </c>
      <c r="G43" s="68">
        <f t="shared" si="22"/>
        <v>875.1561188573769</v>
      </c>
      <c r="H43" s="68">
        <f t="shared" si="22"/>
        <v>1068.0236770745601</v>
      </c>
      <c r="I43" s="68">
        <f t="shared" si="22"/>
        <v>951.56393933542472</v>
      </c>
      <c r="J43" s="68">
        <f t="shared" si="22"/>
        <v>906.83692632399141</v>
      </c>
      <c r="K43" s="68">
        <f t="shared" si="22"/>
        <v>850.52891699207782</v>
      </c>
      <c r="L43" s="68">
        <f t="shared" si="22"/>
        <v>553.66212685824917</v>
      </c>
      <c r="M43" s="68">
        <f t="shared" si="22"/>
        <v>616.44125883793913</v>
      </c>
      <c r="N43" s="68">
        <f t="shared" si="22"/>
        <v>852.6018142716631</v>
      </c>
      <c r="O43" s="68">
        <f t="shared" si="22"/>
        <v>856.29311332868417</v>
      </c>
      <c r="P43" s="68">
        <f t="shared" si="22"/>
        <v>952.92068812862703</v>
      </c>
      <c r="Q43" s="69">
        <f>SUM(Q35:Q37)</f>
        <v>821.60020074755744</v>
      </c>
      <c r="R43" s="43">
        <f>SUM(R35:R37)</f>
        <v>3.5181392251227073E-2</v>
      </c>
    </row>
    <row r="44" spans="1:19" ht="20.100000000000001" customHeight="1" x14ac:dyDescent="0.2">
      <c r="C44" s="36"/>
      <c r="D44" s="36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46"/>
      <c r="R44" s="38"/>
    </row>
    <row r="45" spans="1:19" s="28" customFormat="1" ht="20.100000000000001" customHeight="1" x14ac:dyDescent="0.2">
      <c r="B45" s="12" t="s">
        <v>16</v>
      </c>
      <c r="C45" s="37" t="s">
        <v>20</v>
      </c>
      <c r="D45" s="37" t="s">
        <v>22</v>
      </c>
      <c r="E45" s="37" t="s">
        <v>27</v>
      </c>
      <c r="F45" s="37" t="s">
        <v>29</v>
      </c>
      <c r="G45" s="37" t="s">
        <v>18</v>
      </c>
      <c r="H45" s="37" t="s">
        <v>35</v>
      </c>
      <c r="I45" s="37" t="s">
        <v>28</v>
      </c>
      <c r="J45" s="37" t="s">
        <v>25</v>
      </c>
      <c r="K45" s="37" t="s">
        <v>17</v>
      </c>
      <c r="L45" s="37" t="s">
        <v>19</v>
      </c>
      <c r="M45" s="37" t="s">
        <v>26</v>
      </c>
      <c r="N45" s="37" t="s">
        <v>24</v>
      </c>
      <c r="O45" s="37" t="s">
        <v>21</v>
      </c>
      <c r="P45" s="37" t="s">
        <v>23</v>
      </c>
      <c r="Q45" s="47" t="s">
        <v>0</v>
      </c>
      <c r="R45" s="48"/>
    </row>
    <row r="46" spans="1:19" s="28" customFormat="1" ht="25.5" customHeight="1" x14ac:dyDescent="0.2">
      <c r="B46" s="29" t="s">
        <v>41</v>
      </c>
      <c r="C46" s="122">
        <v>652303</v>
      </c>
      <c r="D46" s="122">
        <v>1217200</v>
      </c>
      <c r="E46" s="122">
        <v>293595</v>
      </c>
      <c r="F46" s="122">
        <v>555267</v>
      </c>
      <c r="G46" s="122">
        <v>449177</v>
      </c>
      <c r="H46" s="122">
        <v>1189674</v>
      </c>
      <c r="I46" s="122">
        <v>631802</v>
      </c>
      <c r="J46" s="122">
        <v>528761</v>
      </c>
      <c r="K46" s="122">
        <v>605388</v>
      </c>
      <c r="L46" s="122">
        <v>1357326</v>
      </c>
      <c r="M46" s="122">
        <v>1439391</v>
      </c>
      <c r="N46" s="122">
        <v>812337</v>
      </c>
      <c r="O46" s="122">
        <v>514777</v>
      </c>
      <c r="P46" s="122">
        <v>580531</v>
      </c>
      <c r="Q46" s="123">
        <v>10827529</v>
      </c>
      <c r="R46" s="49"/>
    </row>
    <row r="49" spans="1:17" ht="14.25" x14ac:dyDescent="0.2">
      <c r="B49" s="13"/>
    </row>
    <row r="50" spans="1:17" ht="18" x14ac:dyDescent="0.2">
      <c r="I50" s="30"/>
      <c r="J50" s="30"/>
      <c r="K50" s="31"/>
    </row>
    <row r="51" spans="1:17" ht="12.7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3" spans="1:17" ht="12" customHeight="1" x14ac:dyDescent="0.2"/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2024-01-23T12:38:52Z</cp:lastPrinted>
  <dcterms:created xsi:type="dcterms:W3CDTF">1997-01-24T11:07:25Z</dcterms:created>
  <dcterms:modified xsi:type="dcterms:W3CDTF">2024-01-23T12:38:57Z</dcterms:modified>
</cp:coreProperties>
</file>